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c\Dropbox\SlackInvestor\"/>
    </mc:Choice>
  </mc:AlternateContent>
  <bookViews>
    <workbookView xWindow="0" yWindow="0" windowWidth="20490" windowHeight="7530" activeTab="2"/>
  </bookViews>
  <sheets>
    <sheet name="1. Simple Portfolio" sheetId="2" r:id="rId1"/>
    <sheet name="2. Portfolio-In_Outflow Approx" sheetId="1" r:id="rId2"/>
    <sheet name="3. Portfolio-IRR" sheetId="3" r:id="rId3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3" l="1"/>
  <c r="C54" i="3"/>
  <c r="E4" i="3"/>
  <c r="C4" i="3"/>
  <c r="F8" i="1"/>
  <c r="B10" i="1"/>
  <c r="C10" i="1"/>
  <c r="C10" i="2"/>
  <c r="B10" i="2"/>
</calcChain>
</file>

<file path=xl/sharedStrings.xml><?xml version="1.0" encoding="utf-8"?>
<sst xmlns="http://schemas.openxmlformats.org/spreadsheetml/2006/main" count="76" uniqueCount="27">
  <si>
    <t>Simple Portfolio</t>
  </si>
  <si>
    <t>Portfolio</t>
  </si>
  <si>
    <t>ASX Acc Index</t>
  </si>
  <si>
    <t>Start date</t>
  </si>
  <si>
    <t>Initial balance</t>
  </si>
  <si>
    <t>End date</t>
  </si>
  <si>
    <t>Ending balance</t>
  </si>
  <si>
    <t>Total Return</t>
  </si>
  <si>
    <t>Portfolio with net contributions - Approximation</t>
  </si>
  <si>
    <t>Net Contributions</t>
  </si>
  <si>
    <t>Total Contributions</t>
  </si>
  <si>
    <t>Total Withdrawals</t>
  </si>
  <si>
    <t>Portfolio with Inflows and Outflows - IRR</t>
  </si>
  <si>
    <t>IRR %</t>
  </si>
  <si>
    <t>Benchmark</t>
  </si>
  <si>
    <t>Date</t>
  </si>
  <si>
    <t>In/Outflow</t>
  </si>
  <si>
    <t>Salary Sacrifice</t>
  </si>
  <si>
    <t>Rollover-Other Super Fund</t>
  </si>
  <si>
    <t>Tax PAYG Paymt</t>
  </si>
  <si>
    <t>Tax Refund</t>
  </si>
  <si>
    <t>ATO Refund</t>
  </si>
  <si>
    <t>Pension Payment</t>
  </si>
  <si>
    <t>After Tax Contribution</t>
  </si>
  <si>
    <t>Gross Finish (inc Tax Paid)</t>
  </si>
  <si>
    <t>Porfolio Finish Balance</t>
  </si>
  <si>
    <t>Tax Paid (Including Franking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</si>
</sst>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0.0%"/>
    <numFmt numFmtId="165" formatCode="&quot;$&quot;#,##0.00_);[Red]\(&quot;$&quot;#,##0.00\)"/>
    <numFmt numFmtId="166" formatCode="&quot;$&quot;#,##0_);[Red]\(&quot;$&quot;#,##0\)"/>
    <numFmt numFmtId="167" formatCode="0.00_ ;[Red]\-0.00\ "/>
  </numFmts>
  <fonts count="14" x14ac:knownFonts="1">
    <font>
      <sz val="11"/>
      <color theme="1"/>
      <name val="Calibri"/>
      <family val="2"/>
      <scheme val="minor"/>
    </font>
    <font>
      <b/>
      <sz val="10"/>
      <color rgb="FF00009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MS Sans Serif"/>
      <family val="2"/>
    </font>
    <font>
      <sz val="10"/>
      <name val="MS Sans Serif"/>
    </font>
    <font>
      <b/>
      <sz val="10"/>
      <color indexed="18"/>
      <name val="MS Sans Serif"/>
    </font>
    <font>
      <b/>
      <sz val="18"/>
      <color rgb="FF000000"/>
      <name val="Arial"/>
      <family val="2"/>
    </font>
    <font>
      <b/>
      <sz val="2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15" fontId="2" fillId="0" borderId="9" xfId="0" applyNumberFormat="1" applyFont="1" applyFill="1" applyBorder="1" applyAlignment="1">
      <alignment horizontal="right" vertical="center" wrapText="1"/>
    </xf>
    <xf numFmtId="6" fontId="5" fillId="3" borderId="10" xfId="0" applyNumberFormat="1" applyFont="1" applyFill="1" applyBorder="1"/>
    <xf numFmtId="6" fontId="2" fillId="0" borderId="2" xfId="0" applyNumberFormat="1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6" fontId="2" fillId="0" borderId="15" xfId="0" applyNumberFormat="1" applyFont="1" applyFill="1" applyBorder="1" applyAlignment="1">
      <alignment horizontal="right" vertical="center" wrapText="1"/>
    </xf>
    <xf numFmtId="15" fontId="2" fillId="0" borderId="2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vertical="center" wrapText="1"/>
    </xf>
    <xf numFmtId="6" fontId="2" fillId="0" borderId="11" xfId="0" applyNumberFormat="1" applyFont="1" applyFill="1" applyBorder="1" applyAlignment="1">
      <alignment horizontal="right" vertical="center" wrapText="1"/>
    </xf>
    <xf numFmtId="15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2" fillId="0" borderId="1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15" fontId="2" fillId="0" borderId="15" xfId="0" applyNumberFormat="1" applyFont="1" applyFill="1" applyBorder="1" applyAlignment="1">
      <alignment horizontal="right" vertical="center" wrapText="1"/>
    </xf>
    <xf numFmtId="15" fontId="2" fillId="5" borderId="11" xfId="0" applyNumberFormat="1" applyFont="1" applyFill="1" applyBorder="1" applyAlignment="1">
      <alignment horizontal="right" vertical="center" wrapText="1"/>
    </xf>
    <xf numFmtId="0" fontId="2" fillId="5" borderId="15" xfId="0" applyFont="1" applyFill="1" applyBorder="1" applyAlignment="1">
      <alignment horizontal="right" vertical="center" wrapText="1"/>
    </xf>
    <xf numFmtId="6" fontId="2" fillId="5" borderId="7" xfId="0" applyNumberFormat="1" applyFont="1" applyFill="1" applyBorder="1" applyAlignment="1">
      <alignment horizontal="right" vertical="center" wrapText="1"/>
    </xf>
    <xf numFmtId="0" fontId="0" fillId="5" borderId="10" xfId="0" applyFill="1" applyBorder="1"/>
    <xf numFmtId="0" fontId="0" fillId="0" borderId="0" xfId="0" applyBorder="1"/>
    <xf numFmtId="164" fontId="6" fillId="5" borderId="2" xfId="0" applyNumberFormat="1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vertical="center" wrapText="1"/>
    </xf>
    <xf numFmtId="164" fontId="6" fillId="6" borderId="2" xfId="0" applyNumberFormat="1" applyFont="1" applyFill="1" applyBorder="1" applyAlignment="1">
      <alignment horizontal="right" vertical="center" wrapText="1"/>
    </xf>
    <xf numFmtId="164" fontId="4" fillId="6" borderId="2" xfId="0" applyNumberFormat="1" applyFont="1" applyFill="1" applyBorder="1" applyAlignment="1">
      <alignment horizontal="right" vertical="center" wrapText="1"/>
    </xf>
    <xf numFmtId="164" fontId="4" fillId="5" borderId="2" xfId="0" applyNumberFormat="1" applyFont="1" applyFill="1" applyBorder="1" applyAlignment="1">
      <alignment horizontal="right" vertical="center" wrapText="1"/>
    </xf>
    <xf numFmtId="0" fontId="3" fillId="6" borderId="7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8" fillId="0" borderId="0" xfId="0" applyFont="1"/>
    <xf numFmtId="0" fontId="9" fillId="0" borderId="19" xfId="0" applyFont="1" applyBorder="1"/>
    <xf numFmtId="44" fontId="9" fillId="0" borderId="19" xfId="1" applyFont="1" applyBorder="1"/>
    <xf numFmtId="0" fontId="9" fillId="7" borderId="7" xfId="0" applyFont="1" applyFill="1" applyBorder="1"/>
    <xf numFmtId="14" fontId="11" fillId="7" borderId="16" xfId="0" applyNumberFormat="1" applyFont="1" applyFill="1" applyBorder="1"/>
    <xf numFmtId="0" fontId="9" fillId="8" borderId="17" xfId="0" applyFont="1" applyFill="1" applyBorder="1"/>
    <xf numFmtId="0" fontId="9" fillId="0" borderId="17" xfId="0" applyFont="1" applyBorder="1"/>
    <xf numFmtId="14" fontId="10" fillId="0" borderId="19" xfId="0" applyNumberFormat="1" applyFont="1" applyBorder="1"/>
    <xf numFmtId="14" fontId="9" fillId="0" borderId="19" xfId="0" applyNumberFormat="1" applyFont="1" applyBorder="1"/>
    <xf numFmtId="14" fontId="9" fillId="0" borderId="17" xfId="0" applyNumberFormat="1" applyFont="1" applyBorder="1"/>
    <xf numFmtId="164" fontId="12" fillId="5" borderId="2" xfId="0" applyNumberFormat="1" applyFont="1" applyFill="1" applyBorder="1" applyAlignment="1">
      <alignment horizontal="right" vertical="center" wrapText="1"/>
    </xf>
    <xf numFmtId="0" fontId="13" fillId="6" borderId="16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 wrapText="1"/>
    </xf>
    <xf numFmtId="164" fontId="13" fillId="6" borderId="2" xfId="0" applyNumberFormat="1" applyFont="1" applyFill="1" applyBorder="1" applyAlignment="1">
      <alignment horizontal="right" vertical="center" wrapText="1"/>
    </xf>
    <xf numFmtId="165" fontId="9" fillId="0" borderId="10" xfId="1" applyNumberFormat="1" applyFont="1" applyFill="1" applyBorder="1"/>
    <xf numFmtId="14" fontId="10" fillId="0" borderId="22" xfId="0" applyNumberFormat="1" applyFont="1" applyBorder="1"/>
    <xf numFmtId="166" fontId="11" fillId="0" borderId="10" xfId="1" applyNumberFormat="1" applyFont="1" applyFill="1" applyBorder="1"/>
    <xf numFmtId="0" fontId="11" fillId="8" borderId="18" xfId="0" applyFont="1" applyFill="1" applyBorder="1"/>
    <xf numFmtId="167" fontId="10" fillId="0" borderId="11" xfId="0" applyNumberFormat="1" applyFont="1" applyBorder="1"/>
    <xf numFmtId="167" fontId="10" fillId="0" borderId="9" xfId="0" applyNumberFormat="1" applyFont="1" applyBorder="1"/>
    <xf numFmtId="44" fontId="9" fillId="0" borderId="9" xfId="1" applyFont="1" applyBorder="1"/>
    <xf numFmtId="44" fontId="9" fillId="0" borderId="15" xfId="1" applyFont="1" applyBorder="1"/>
    <xf numFmtId="166" fontId="11" fillId="7" borderId="2" xfId="1" applyNumberFormat="1" applyFont="1" applyFill="1" applyBorder="1"/>
    <xf numFmtId="14" fontId="11" fillId="0" borderId="2" xfId="0" applyNumberFormat="1" applyFont="1" applyFill="1" applyBorder="1"/>
    <xf numFmtId="0" fontId="7" fillId="0" borderId="0" xfId="0" applyFont="1" applyBorder="1"/>
    <xf numFmtId="0" fontId="7" fillId="0" borderId="0" xfId="0" applyFont="1"/>
    <xf numFmtId="0" fontId="2" fillId="2" borderId="0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horizontal="right" vertical="center" wrapText="1"/>
    </xf>
    <xf numFmtId="44" fontId="2" fillId="0" borderId="1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</xdr:row>
      <xdr:rowOff>0</xdr:rowOff>
    </xdr:from>
    <xdr:ext cx="2390775" cy="6872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56C32F-1E9D-42FD-B98A-C13486290E5D}"/>
            </a:ext>
          </a:extLst>
        </xdr:cNvPr>
        <xdr:cNvSpPr txBox="1"/>
      </xdr:nvSpPr>
      <xdr:spPr>
        <a:xfrm>
          <a:off x="4229100" y="733425"/>
          <a:ext cx="2390775" cy="687239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1100"/>
            <a:t>ASX200 Accumulation Index (AXJOA) from investing.com</a:t>
          </a:r>
        </a:p>
        <a:p>
          <a:r>
            <a:rPr lang="en-AU" sz="800"/>
            <a:t>https://au.investing.com/indices/s-p-asx-200-accumulated</a:t>
          </a:r>
        </a:p>
      </xdr:txBody>
    </xdr:sp>
    <xdr:clientData/>
  </xdr:oneCellAnchor>
  <xdr:oneCellAnchor>
    <xdr:from>
      <xdr:col>1</xdr:col>
      <xdr:colOff>0</xdr:colOff>
      <xdr:row>0</xdr:row>
      <xdr:rowOff>38100</xdr:rowOff>
    </xdr:from>
    <xdr:ext cx="3933825" cy="60901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67B60B3-0F26-412E-87E3-5FE5E12F86D9}"/>
            </a:ext>
          </a:extLst>
        </xdr:cNvPr>
        <xdr:cNvSpPr txBox="1"/>
      </xdr:nvSpPr>
      <xdr:spPr>
        <a:xfrm>
          <a:off x="1562100" y="38100"/>
          <a:ext cx="3933825" cy="609013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1100"/>
            <a:t>Fill in your own values into the white</a:t>
          </a:r>
          <a:r>
            <a:rPr lang="en-AU" sz="1100" baseline="0"/>
            <a:t> cells and your return will be calculated by Excel. </a:t>
          </a:r>
          <a:r>
            <a:rPr lang="en-A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spreadsheet works when your start date and end date are a year apart.</a:t>
          </a:r>
          <a:endParaRPr lang="en-AU" sz="8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590550</xdr:colOff>
      <xdr:row>8</xdr:row>
      <xdr:rowOff>104775</xdr:rowOff>
    </xdr:from>
    <xdr:ext cx="2390775" cy="6872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00D56E-9F4D-4362-BE21-32C52923449C}"/>
            </a:ext>
          </a:extLst>
        </xdr:cNvPr>
        <xdr:cNvSpPr txBox="1"/>
      </xdr:nvSpPr>
      <xdr:spPr>
        <a:xfrm>
          <a:off x="3857625" y="2266950"/>
          <a:ext cx="2390775" cy="687239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1100"/>
            <a:t>ASX200 Accumulation Index (AXJOA) from investing.com</a:t>
          </a:r>
        </a:p>
        <a:p>
          <a:r>
            <a:rPr lang="en-AU" sz="800"/>
            <a:t>https://au.investing.com/indices/s-p-asx-200-accumulated</a:t>
          </a:r>
        </a:p>
      </xdr:txBody>
    </xdr:sp>
    <xdr:clientData/>
  </xdr:oneCellAnchor>
  <xdr:oneCellAnchor>
    <xdr:from>
      <xdr:col>1</xdr:col>
      <xdr:colOff>0</xdr:colOff>
      <xdr:row>0</xdr:row>
      <xdr:rowOff>47625</xdr:rowOff>
    </xdr:from>
    <xdr:ext cx="4362450" cy="6191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A2E81E2-6AFF-43D4-9443-DF9295EBFF45}"/>
            </a:ext>
          </a:extLst>
        </xdr:cNvPr>
        <xdr:cNvSpPr txBox="1"/>
      </xdr:nvSpPr>
      <xdr:spPr>
        <a:xfrm>
          <a:off x="1504950" y="47625"/>
          <a:ext cx="4362450" cy="61912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100"/>
            <a:t>Fill in your own values into the white</a:t>
          </a:r>
          <a:r>
            <a:rPr lang="en-AU" sz="1100" baseline="0"/>
            <a:t> cells and your approximate return will be calculated by Excel. This spreadsheet works when your start date and end date are a year apart.</a:t>
          </a:r>
          <a:endParaRPr lang="en-A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104776</xdr:colOff>
      <xdr:row>7</xdr:row>
      <xdr:rowOff>104775</xdr:rowOff>
    </xdr:from>
    <xdr:ext cx="2000250" cy="6872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D68C72-E597-4ACA-99CF-FB2CC3BFB78C}"/>
            </a:ext>
          </a:extLst>
        </xdr:cNvPr>
        <xdr:cNvSpPr txBox="1"/>
      </xdr:nvSpPr>
      <xdr:spPr>
        <a:xfrm>
          <a:off x="4600576" y="2247900"/>
          <a:ext cx="2000250" cy="687239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1100"/>
            <a:t>ASX200 Accumulation Index (AXJOA) from investing.com</a:t>
          </a:r>
        </a:p>
        <a:p>
          <a:r>
            <a:rPr lang="en-AU" sz="800"/>
            <a:t>https://au.investing.com/indices/s-p-asx-200-accumulated</a:t>
          </a:r>
        </a:p>
      </xdr:txBody>
    </xdr:sp>
    <xdr:clientData/>
  </xdr:oneCellAnchor>
  <xdr:oneCellAnchor>
    <xdr:from>
      <xdr:col>0</xdr:col>
      <xdr:colOff>85725</xdr:colOff>
      <xdr:row>0</xdr:row>
      <xdr:rowOff>276225</xdr:rowOff>
    </xdr:from>
    <xdr:ext cx="4381500" cy="6191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2DD548-D470-4F32-8AED-60DBEAE4B3EB}"/>
            </a:ext>
            <a:ext uri="{147F2762-F138-4A5C-976F-8EAC2B608ADB}">
              <a16:predDERef xmlns:a16="http://schemas.microsoft.com/office/drawing/2014/main" pred="{01D68C72-E597-4ACA-99CF-FB2CC3BFB78C}"/>
            </a:ext>
          </a:extLst>
        </xdr:cNvPr>
        <xdr:cNvSpPr txBox="1"/>
      </xdr:nvSpPr>
      <xdr:spPr>
        <a:xfrm>
          <a:off x="85725" y="276225"/>
          <a:ext cx="4381500" cy="61912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100"/>
            <a:t>Fill in your own dates, Initial/Final Balances and </a:t>
          </a:r>
          <a:r>
            <a:rPr lang="en-AU" sz="1100" baseline="0"/>
            <a:t>In/Outflows </a:t>
          </a:r>
          <a:r>
            <a:rPr lang="en-AU" sz="1100"/>
            <a:t>into the white</a:t>
          </a:r>
          <a:r>
            <a:rPr lang="en-AU" sz="1100" baseline="0"/>
            <a:t> cells of columns B and C and your IRR will be calculated by Excel in cell C4. IRR is an annualised return and works best for yearly periods.</a:t>
          </a:r>
          <a:endParaRPr lang="en-AU" sz="1100"/>
        </a:p>
      </xdr:txBody>
    </xdr:sp>
    <xdr:clientData/>
  </xdr:oneCellAnchor>
  <xdr:twoCellAnchor>
    <xdr:from>
      <xdr:col>0</xdr:col>
      <xdr:colOff>28574</xdr:colOff>
      <xdr:row>56</xdr:row>
      <xdr:rowOff>47625</xdr:rowOff>
    </xdr:from>
    <xdr:to>
      <xdr:col>2</xdr:col>
      <xdr:colOff>1276349</xdr:colOff>
      <xdr:row>60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1913224-1139-486D-BC47-45989D9BEEA7}"/>
            </a:ext>
          </a:extLst>
        </xdr:cNvPr>
        <xdr:cNvSpPr txBox="1"/>
      </xdr:nvSpPr>
      <xdr:spPr>
        <a:xfrm>
          <a:off x="28574" y="11563350"/>
          <a:ext cx="4410075" cy="78105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For this IRR calculation the </a:t>
          </a:r>
          <a:r>
            <a:rPr lang="en-AU" sz="1100" baseline="0"/>
            <a:t>Gross finish </a:t>
          </a:r>
          <a:r>
            <a:rPr lang="en-AU" sz="1100"/>
            <a:t>Value is required to be Negative - and is the sum of </a:t>
          </a:r>
          <a:r>
            <a:rPr lang="en-AU" sz="1100" b="1"/>
            <a:t>Portfolio</a:t>
          </a:r>
          <a:r>
            <a:rPr lang="en-AU" sz="1100" b="1" baseline="0"/>
            <a:t> Finish Balance </a:t>
          </a:r>
          <a:r>
            <a:rPr lang="en-AU" sz="1100" baseline="0"/>
            <a:t>and any </a:t>
          </a:r>
          <a:r>
            <a:rPr lang="en-AU" sz="1100" b="1" baseline="0"/>
            <a:t>Tax paid </a:t>
          </a:r>
          <a:r>
            <a:rPr lang="en-AU" sz="1100" baseline="0"/>
            <a:t>(Including Franking Credits) - These latter two values must be entered (C55,C56) together with the finish date (B55) into the white cells.</a:t>
          </a:r>
          <a:endParaRPr lang="en-AU" sz="1100"/>
        </a:p>
      </xdr:txBody>
    </xdr:sp>
    <xdr:clientData/>
  </xdr:twoCellAnchor>
  <xdr:oneCellAnchor>
    <xdr:from>
      <xdr:col>3</xdr:col>
      <xdr:colOff>200025</xdr:colOff>
      <xdr:row>1</xdr:row>
      <xdr:rowOff>0</xdr:rowOff>
    </xdr:from>
    <xdr:ext cx="1838325" cy="48577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26B7AFE-7679-4275-8959-7721A72DEBAE}"/>
            </a:ext>
            <a:ext uri="{147F2762-F138-4A5C-976F-8EAC2B608ADB}">
              <a16:predDERef xmlns:a16="http://schemas.microsoft.com/office/drawing/2014/main" pred="{01D68C72-E597-4ACA-99CF-FB2CC3BFB78C}"/>
            </a:ext>
          </a:extLst>
        </xdr:cNvPr>
        <xdr:cNvSpPr txBox="1"/>
      </xdr:nvSpPr>
      <xdr:spPr>
        <a:xfrm>
          <a:off x="4695825" y="333375"/>
          <a:ext cx="1838325" cy="4857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100" baseline="0"/>
            <a:t>Use any benchmark that you want for columns D and E.</a:t>
          </a:r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4" sqref="B4"/>
    </sheetView>
  </sheetViews>
  <sheetFormatPr defaultRowHeight="15" x14ac:dyDescent="0.25"/>
  <cols>
    <col min="1" max="1" width="23.42578125" customWidth="1"/>
    <col min="2" max="2" width="14.28515625" customWidth="1"/>
    <col min="3" max="3" width="16.5703125" customWidth="1"/>
    <col min="5" max="5" width="15.85546875" customWidth="1"/>
  </cols>
  <sheetData>
    <row r="1" spans="1:3" ht="39" customHeight="1" thickBot="1" x14ac:dyDescent="0.3">
      <c r="A1" s="1" t="s">
        <v>0</v>
      </c>
      <c r="B1" s="2"/>
      <c r="C1" s="2"/>
    </row>
    <row r="2" spans="1:3" ht="15.75" thickBot="1" x14ac:dyDescent="0.3">
      <c r="A2" s="2"/>
      <c r="B2" s="5"/>
      <c r="C2" s="5"/>
    </row>
    <row r="3" spans="1:3" ht="15.75" thickBot="1" x14ac:dyDescent="0.3">
      <c r="A3" s="13"/>
      <c r="B3" s="11" t="s">
        <v>1</v>
      </c>
      <c r="C3" s="12" t="s">
        <v>2</v>
      </c>
    </row>
    <row r="4" spans="1:3" ht="15.75" thickBot="1" x14ac:dyDescent="0.3">
      <c r="A4" s="14" t="s">
        <v>3</v>
      </c>
      <c r="B4" s="17">
        <v>42551</v>
      </c>
      <c r="C4" s="17">
        <v>42551</v>
      </c>
    </row>
    <row r="5" spans="1:3" ht="15.75" thickBot="1" x14ac:dyDescent="0.3">
      <c r="A5" s="27" t="s">
        <v>4</v>
      </c>
      <c r="B5" s="21">
        <v>55000</v>
      </c>
      <c r="C5" s="24">
        <v>46804</v>
      </c>
    </row>
    <row r="6" spans="1:3" ht="15.75" thickBot="1" x14ac:dyDescent="0.3">
      <c r="A6" s="41"/>
      <c r="B6" s="42"/>
      <c r="C6" s="43"/>
    </row>
    <row r="7" spans="1:3" ht="15.75" thickBot="1" x14ac:dyDescent="0.3">
      <c r="A7" s="28" t="s">
        <v>5</v>
      </c>
      <c r="B7" s="8">
        <v>42916</v>
      </c>
      <c r="C7" s="8">
        <v>42916</v>
      </c>
    </row>
    <row r="8" spans="1:3" ht="15.75" thickBot="1" x14ac:dyDescent="0.3">
      <c r="A8" s="12" t="s">
        <v>6</v>
      </c>
      <c r="B8" s="10">
        <v>68600</v>
      </c>
      <c r="C8" s="19">
        <v>53237</v>
      </c>
    </row>
    <row r="9" spans="1:3" ht="15.75" thickBot="1" x14ac:dyDescent="0.3">
      <c r="A9" s="25"/>
      <c r="B9" s="26"/>
      <c r="C9" s="26"/>
    </row>
    <row r="10" spans="1:3" ht="26.25" customHeight="1" thickBot="1" x14ac:dyDescent="0.3">
      <c r="A10" s="37" t="s">
        <v>7</v>
      </c>
      <c r="B10" s="39">
        <f>B8/B5 -1</f>
        <v>0.24727272727272731</v>
      </c>
      <c r="C10" s="40">
        <f>C8/C5 -1</f>
        <v>0.13744551747713873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" sqref="F2"/>
    </sheetView>
  </sheetViews>
  <sheetFormatPr defaultRowHeight="15" x14ac:dyDescent="0.25"/>
  <cols>
    <col min="1" max="1" width="22.5703125" customWidth="1"/>
    <col min="2" max="2" width="20" customWidth="1"/>
    <col min="3" max="3" width="15.5703125" customWidth="1"/>
    <col min="5" max="5" width="21" customWidth="1"/>
    <col min="6" max="6" width="14.7109375" customWidth="1"/>
  </cols>
  <sheetData>
    <row r="1" spans="1:6" ht="39" thickBot="1" x14ac:dyDescent="0.3">
      <c r="A1" s="1" t="s">
        <v>8</v>
      </c>
      <c r="B1" s="2"/>
      <c r="C1" s="4"/>
      <c r="D1" s="35"/>
    </row>
    <row r="2" spans="1:6" ht="15.75" thickBot="1" x14ac:dyDescent="0.3">
      <c r="A2" s="2"/>
      <c r="B2" s="2"/>
      <c r="C2" s="2"/>
    </row>
    <row r="3" spans="1:6" ht="15.75" thickBot="1" x14ac:dyDescent="0.3">
      <c r="A3" s="13"/>
      <c r="B3" s="11" t="s">
        <v>1</v>
      </c>
      <c r="C3" s="12" t="s">
        <v>2</v>
      </c>
      <c r="E3" s="7" t="s">
        <v>9</v>
      </c>
    </row>
    <row r="4" spans="1:6" ht="15.75" thickBot="1" x14ac:dyDescent="0.3">
      <c r="A4" s="14" t="s">
        <v>3</v>
      </c>
      <c r="B4" s="17">
        <v>42551</v>
      </c>
      <c r="C4" s="17">
        <v>42551</v>
      </c>
      <c r="E4" s="31" t="s">
        <v>10</v>
      </c>
      <c r="F4" s="21">
        <v>14800</v>
      </c>
    </row>
    <row r="5" spans="1:6" ht="15.75" thickBot="1" x14ac:dyDescent="0.3">
      <c r="A5" s="27" t="s">
        <v>4</v>
      </c>
      <c r="B5" s="21">
        <v>55000</v>
      </c>
      <c r="C5" s="24">
        <v>46804</v>
      </c>
      <c r="E5" s="33"/>
      <c r="F5" s="34"/>
    </row>
    <row r="6" spans="1:6" ht="15.75" thickBot="1" x14ac:dyDescent="0.3">
      <c r="A6" s="41"/>
      <c r="B6" s="42"/>
      <c r="C6" s="43"/>
      <c r="E6" s="32" t="s">
        <v>11</v>
      </c>
      <c r="F6" s="16">
        <v>3500</v>
      </c>
    </row>
    <row r="7" spans="1:6" ht="15.75" thickBot="1" x14ac:dyDescent="0.3">
      <c r="A7" s="29" t="s">
        <v>5</v>
      </c>
      <c r="B7" s="30">
        <v>42916</v>
      </c>
      <c r="C7" s="30">
        <v>42916</v>
      </c>
      <c r="E7" s="22"/>
      <c r="F7" s="23"/>
    </row>
    <row r="8" spans="1:6" ht="16.5" thickBot="1" x14ac:dyDescent="0.3">
      <c r="A8" s="15" t="s">
        <v>6</v>
      </c>
      <c r="B8" s="16">
        <v>68600</v>
      </c>
      <c r="C8" s="18">
        <v>53237</v>
      </c>
      <c r="E8" s="6" t="s">
        <v>9</v>
      </c>
      <c r="F8" s="9">
        <f>F4-F6</f>
        <v>11300</v>
      </c>
    </row>
    <row r="9" spans="1:6" ht="15.75" thickBot="1" x14ac:dyDescent="0.3">
      <c r="A9" s="20"/>
      <c r="B9" s="20"/>
      <c r="C9" s="20"/>
    </row>
    <row r="10" spans="1:6" ht="28.5" customHeight="1" thickBot="1" x14ac:dyDescent="0.3">
      <c r="A10" s="37" t="s">
        <v>7</v>
      </c>
      <c r="B10" s="38">
        <f>(B8-0.5*F8)/(B5+0.5*F8) -1</f>
        <v>3.792250618301729E-2</v>
      </c>
      <c r="C10" s="36">
        <f>C8/C5 -1</f>
        <v>0.13744551747713873</v>
      </c>
    </row>
    <row r="11" spans="1:6" ht="15.75" thickBot="1" x14ac:dyDescent="0.3">
      <c r="A11" s="3"/>
      <c r="B11" s="2"/>
      <c r="C11" s="2"/>
    </row>
    <row r="12" spans="1:6" ht="15.75" thickBot="1" x14ac:dyDescent="0.3">
      <c r="A12" s="3"/>
      <c r="B12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4" workbookViewId="0">
      <selection activeCell="F12" sqref="F12"/>
    </sheetView>
  </sheetViews>
  <sheetFormatPr defaultRowHeight="15" x14ac:dyDescent="0.25"/>
  <cols>
    <col min="1" max="1" width="24.85546875" style="44" customWidth="1"/>
    <col min="2" max="2" width="22.5703125" style="44" customWidth="1"/>
    <col min="3" max="3" width="20" style="44" customWidth="1"/>
    <col min="4" max="4" width="15.5703125" style="44" customWidth="1"/>
    <col min="5" max="5" width="16.7109375" style="44" customWidth="1"/>
    <col min="6" max="6" width="21" style="44" customWidth="1"/>
    <col min="7" max="7" width="14.7109375" style="44" customWidth="1"/>
    <col min="8" max="8" width="9.140625" style="44"/>
    <col min="9" max="9" width="15.42578125" style="44" customWidth="1"/>
    <col min="10" max="10" width="12.85546875" style="44" customWidth="1"/>
    <col min="11" max="11" width="15.140625" style="44" customWidth="1"/>
    <col min="12" max="16384" width="9.140625" style="44"/>
  </cols>
  <sheetData>
    <row r="1" spans="1:5" ht="26.25" customHeight="1" thickBot="1" x14ac:dyDescent="0.3">
      <c r="A1" s="80" t="s">
        <v>12</v>
      </c>
      <c r="B1" s="81"/>
      <c r="C1" s="2"/>
      <c r="D1" s="4"/>
      <c r="E1" s="68"/>
    </row>
    <row r="2" spans="1:5" ht="15.75" thickBot="1" x14ac:dyDescent="0.3">
      <c r="A2" s="2"/>
      <c r="B2" s="2"/>
      <c r="C2" s="2"/>
      <c r="D2" s="2"/>
      <c r="E2" s="69"/>
    </row>
    <row r="3" spans="1:5" ht="41.25" customHeight="1" thickBot="1" x14ac:dyDescent="0.3">
      <c r="A3" s="13"/>
      <c r="B3" s="70"/>
      <c r="C3" s="70"/>
      <c r="D3" s="70"/>
      <c r="E3" s="69"/>
    </row>
    <row r="4" spans="1:5" ht="39" customHeight="1" thickBot="1" x14ac:dyDescent="0.3">
      <c r="A4" s="56" t="s">
        <v>1</v>
      </c>
      <c r="B4" s="55" t="s">
        <v>13</v>
      </c>
      <c r="C4" s="57">
        <f>XIRR(C6:C54,B6:B54)</f>
        <v>0.19373833537101742</v>
      </c>
      <c r="D4" s="40" t="s">
        <v>14</v>
      </c>
      <c r="E4" s="54">
        <f>E7/E6 -1</f>
        <v>0.13744551747713873</v>
      </c>
    </row>
    <row r="5" spans="1:5" ht="15.75" thickBot="1" x14ac:dyDescent="0.3">
      <c r="A5" s="71"/>
      <c r="B5" s="72" t="s">
        <v>15</v>
      </c>
      <c r="C5" s="73" t="s">
        <v>16</v>
      </c>
      <c r="D5" s="74" t="s">
        <v>15</v>
      </c>
      <c r="E5" s="74" t="s">
        <v>2</v>
      </c>
    </row>
    <row r="6" spans="1:5" ht="15.75" thickBot="1" x14ac:dyDescent="0.3">
      <c r="A6" s="75" t="s">
        <v>4</v>
      </c>
      <c r="B6" s="76">
        <v>42551</v>
      </c>
      <c r="C6" s="77">
        <v>245600</v>
      </c>
      <c r="D6" s="76">
        <v>42551</v>
      </c>
      <c r="E6" s="19">
        <v>46804</v>
      </c>
    </row>
    <row r="7" spans="1:5" ht="15" customHeight="1" thickBot="1" x14ac:dyDescent="0.3">
      <c r="A7" s="45" t="s">
        <v>17</v>
      </c>
      <c r="B7" s="59">
        <v>42552</v>
      </c>
      <c r="C7" s="62">
        <v>165</v>
      </c>
      <c r="D7" s="76">
        <v>42916</v>
      </c>
      <c r="E7" s="19">
        <v>53237</v>
      </c>
    </row>
    <row r="8" spans="1:5" ht="15" customHeight="1" x14ac:dyDescent="0.25">
      <c r="A8" s="45" t="s">
        <v>17</v>
      </c>
      <c r="B8" s="51">
        <v>42566</v>
      </c>
      <c r="C8" s="63">
        <v>165</v>
      </c>
      <c r="D8" s="78"/>
      <c r="E8" s="69"/>
    </row>
    <row r="9" spans="1:5" ht="15" customHeight="1" thickBot="1" x14ac:dyDescent="0.3">
      <c r="A9" s="45" t="s">
        <v>17</v>
      </c>
      <c r="B9" s="51">
        <v>42580</v>
      </c>
      <c r="C9" s="63">
        <v>165</v>
      </c>
      <c r="D9" s="25"/>
      <c r="E9" s="69"/>
    </row>
    <row r="10" spans="1:5" ht="15" customHeight="1" thickBot="1" x14ac:dyDescent="0.3">
      <c r="A10" s="45" t="s">
        <v>17</v>
      </c>
      <c r="B10" s="51">
        <v>42594</v>
      </c>
      <c r="C10" s="63">
        <v>165</v>
      </c>
      <c r="D10" s="79"/>
      <c r="E10" s="69"/>
    </row>
    <row r="11" spans="1:5" ht="15" customHeight="1" x14ac:dyDescent="0.25">
      <c r="A11" s="45" t="s">
        <v>17</v>
      </c>
      <c r="B11" s="51">
        <v>42608</v>
      </c>
      <c r="C11" s="63">
        <v>165</v>
      </c>
      <c r="D11" s="69"/>
      <c r="E11" s="69"/>
    </row>
    <row r="12" spans="1:5" ht="15" customHeight="1" x14ac:dyDescent="0.25">
      <c r="A12" s="45" t="s">
        <v>17</v>
      </c>
      <c r="B12" s="51">
        <v>42622</v>
      </c>
      <c r="C12" s="63">
        <v>165</v>
      </c>
      <c r="D12" s="69"/>
      <c r="E12" s="69"/>
    </row>
    <row r="13" spans="1:5" ht="15" customHeight="1" x14ac:dyDescent="0.25">
      <c r="A13" s="45" t="s">
        <v>18</v>
      </c>
      <c r="B13" s="51">
        <v>42628</v>
      </c>
      <c r="C13" s="63">
        <v>5760.85</v>
      </c>
      <c r="D13" s="69"/>
      <c r="E13" s="69"/>
    </row>
    <row r="14" spans="1:5" ht="15" customHeight="1" x14ac:dyDescent="0.25">
      <c r="A14" s="45" t="s">
        <v>17</v>
      </c>
      <c r="B14" s="51">
        <v>42636</v>
      </c>
      <c r="C14" s="63">
        <v>160</v>
      </c>
      <c r="D14" s="69"/>
      <c r="E14" s="69"/>
    </row>
    <row r="15" spans="1:5" ht="15" customHeight="1" x14ac:dyDescent="0.25">
      <c r="A15" s="45" t="s">
        <v>19</v>
      </c>
      <c r="B15" s="51">
        <v>42648</v>
      </c>
      <c r="C15" s="63">
        <v>-1602.45</v>
      </c>
      <c r="D15" s="69"/>
      <c r="E15" s="69"/>
    </row>
    <row r="16" spans="1:5" ht="15" customHeight="1" x14ac:dyDescent="0.25">
      <c r="A16" s="45" t="s">
        <v>17</v>
      </c>
      <c r="B16" s="51">
        <v>42650</v>
      </c>
      <c r="C16" s="63">
        <v>160</v>
      </c>
      <c r="D16" s="69"/>
      <c r="E16" s="69"/>
    </row>
    <row r="17" spans="1:3" ht="15" customHeight="1" x14ac:dyDescent="0.25">
      <c r="A17" s="45" t="s">
        <v>20</v>
      </c>
      <c r="B17" s="51">
        <v>42661</v>
      </c>
      <c r="C17" s="63">
        <v>117.96</v>
      </c>
    </row>
    <row r="18" spans="1:3" ht="15" customHeight="1" x14ac:dyDescent="0.25">
      <c r="A18" s="45" t="s">
        <v>17</v>
      </c>
      <c r="B18" s="51">
        <v>42664</v>
      </c>
      <c r="C18" s="63">
        <v>160</v>
      </c>
    </row>
    <row r="19" spans="1:3" ht="15" customHeight="1" x14ac:dyDescent="0.25">
      <c r="A19" s="45" t="s">
        <v>21</v>
      </c>
      <c r="B19" s="51">
        <v>42670</v>
      </c>
      <c r="C19" s="63">
        <v>500.42</v>
      </c>
    </row>
    <row r="20" spans="1:3" ht="15" customHeight="1" x14ac:dyDescent="0.25">
      <c r="A20" s="45" t="s">
        <v>17</v>
      </c>
      <c r="B20" s="51">
        <v>42678</v>
      </c>
      <c r="C20" s="63">
        <v>160</v>
      </c>
    </row>
    <row r="21" spans="1:3" x14ac:dyDescent="0.25">
      <c r="A21" s="45" t="s">
        <v>21</v>
      </c>
      <c r="B21" s="51">
        <v>42684</v>
      </c>
      <c r="C21" s="63">
        <v>396.15</v>
      </c>
    </row>
    <row r="22" spans="1:3" x14ac:dyDescent="0.25">
      <c r="A22" s="45" t="s">
        <v>17</v>
      </c>
      <c r="B22" s="51">
        <v>42692</v>
      </c>
      <c r="C22" s="63">
        <v>160</v>
      </c>
    </row>
    <row r="23" spans="1:3" x14ac:dyDescent="0.25">
      <c r="A23" s="45" t="s">
        <v>17</v>
      </c>
      <c r="B23" s="51">
        <v>42706</v>
      </c>
      <c r="C23" s="63">
        <v>160</v>
      </c>
    </row>
    <row r="24" spans="1:3" x14ac:dyDescent="0.25">
      <c r="A24" s="45" t="s">
        <v>17</v>
      </c>
      <c r="B24" s="51">
        <v>42720</v>
      </c>
      <c r="C24" s="63">
        <v>160</v>
      </c>
    </row>
    <row r="25" spans="1:3" x14ac:dyDescent="0.25">
      <c r="A25" s="45" t="s">
        <v>17</v>
      </c>
      <c r="B25" s="51">
        <v>42734</v>
      </c>
      <c r="C25" s="63">
        <v>160</v>
      </c>
    </row>
    <row r="26" spans="1:3" x14ac:dyDescent="0.25">
      <c r="A26" s="45" t="s">
        <v>17</v>
      </c>
      <c r="B26" s="51">
        <v>42748</v>
      </c>
      <c r="C26" s="63">
        <v>160</v>
      </c>
    </row>
    <row r="27" spans="1:3" x14ac:dyDescent="0.25">
      <c r="A27" s="45" t="s">
        <v>17</v>
      </c>
      <c r="B27" s="51">
        <v>42762</v>
      </c>
      <c r="C27" s="63">
        <v>160</v>
      </c>
    </row>
    <row r="28" spans="1:3" x14ac:dyDescent="0.25">
      <c r="A28" s="45" t="s">
        <v>17</v>
      </c>
      <c r="B28" s="51">
        <v>42776</v>
      </c>
      <c r="C28" s="63">
        <v>160</v>
      </c>
    </row>
    <row r="29" spans="1:3" x14ac:dyDescent="0.25">
      <c r="A29" s="45" t="s">
        <v>17</v>
      </c>
      <c r="B29" s="51">
        <v>42790</v>
      </c>
      <c r="C29" s="63">
        <v>160</v>
      </c>
    </row>
    <row r="30" spans="1:3" x14ac:dyDescent="0.25">
      <c r="A30" s="45" t="s">
        <v>17</v>
      </c>
      <c r="B30" s="51">
        <v>42804</v>
      </c>
      <c r="C30" s="63">
        <v>160</v>
      </c>
    </row>
    <row r="31" spans="1:3" x14ac:dyDescent="0.25">
      <c r="A31" s="45" t="s">
        <v>17</v>
      </c>
      <c r="B31" s="51">
        <v>42818</v>
      </c>
      <c r="C31" s="63">
        <v>160</v>
      </c>
    </row>
    <row r="32" spans="1:3" x14ac:dyDescent="0.25">
      <c r="A32" s="45" t="s">
        <v>22</v>
      </c>
      <c r="B32" s="51">
        <v>42823</v>
      </c>
      <c r="C32" s="63">
        <v>-2500</v>
      </c>
    </row>
    <row r="33" spans="1:3" x14ac:dyDescent="0.25">
      <c r="A33" s="46" t="s">
        <v>23</v>
      </c>
      <c r="B33" s="51">
        <v>42825</v>
      </c>
      <c r="C33" s="63">
        <v>1000</v>
      </c>
    </row>
    <row r="34" spans="1:3" x14ac:dyDescent="0.25">
      <c r="A34" s="46" t="s">
        <v>23</v>
      </c>
      <c r="B34" s="51">
        <v>42826</v>
      </c>
      <c r="C34" s="63">
        <v>1000</v>
      </c>
    </row>
    <row r="35" spans="1:3" x14ac:dyDescent="0.25">
      <c r="A35" s="45" t="s">
        <v>17</v>
      </c>
      <c r="B35" s="51">
        <v>42831</v>
      </c>
      <c r="C35" s="63">
        <v>1600</v>
      </c>
    </row>
    <row r="36" spans="1:3" x14ac:dyDescent="0.25">
      <c r="A36" s="45" t="s">
        <v>22</v>
      </c>
      <c r="B36" s="51">
        <v>42833</v>
      </c>
      <c r="C36" s="63">
        <v>-10500</v>
      </c>
    </row>
    <row r="37" spans="1:3" x14ac:dyDescent="0.25">
      <c r="A37" s="46" t="s">
        <v>23</v>
      </c>
      <c r="B37" s="51">
        <v>42836</v>
      </c>
      <c r="C37" s="63">
        <v>1000</v>
      </c>
    </row>
    <row r="38" spans="1:3" x14ac:dyDescent="0.25">
      <c r="A38" s="46" t="s">
        <v>23</v>
      </c>
      <c r="B38" s="51">
        <v>42838</v>
      </c>
      <c r="C38" s="63">
        <v>1000</v>
      </c>
    </row>
    <row r="39" spans="1:3" x14ac:dyDescent="0.25">
      <c r="A39" s="45" t="s">
        <v>17</v>
      </c>
      <c r="B39" s="51">
        <v>42846</v>
      </c>
      <c r="C39" s="63">
        <v>189</v>
      </c>
    </row>
    <row r="40" spans="1:3" x14ac:dyDescent="0.25">
      <c r="A40" s="45" t="s">
        <v>22</v>
      </c>
      <c r="B40" s="51">
        <v>42853</v>
      </c>
      <c r="C40" s="63">
        <v>-3000</v>
      </c>
    </row>
    <row r="41" spans="1:3" x14ac:dyDescent="0.25">
      <c r="A41" s="46" t="s">
        <v>23</v>
      </c>
      <c r="B41" s="51">
        <v>42855</v>
      </c>
      <c r="C41" s="63">
        <v>1000</v>
      </c>
    </row>
    <row r="42" spans="1:3" x14ac:dyDescent="0.25">
      <c r="A42" s="46" t="s">
        <v>23</v>
      </c>
      <c r="B42" s="51">
        <v>42858</v>
      </c>
      <c r="C42" s="63">
        <v>2000</v>
      </c>
    </row>
    <row r="43" spans="1:3" x14ac:dyDescent="0.25">
      <c r="A43" s="46" t="s">
        <v>23</v>
      </c>
      <c r="B43" s="51">
        <v>42859</v>
      </c>
      <c r="C43" s="63">
        <v>500</v>
      </c>
    </row>
    <row r="44" spans="1:3" x14ac:dyDescent="0.25">
      <c r="A44" s="45" t="s">
        <v>17</v>
      </c>
      <c r="B44" s="51">
        <v>42860</v>
      </c>
      <c r="C44" s="63">
        <v>190</v>
      </c>
    </row>
    <row r="45" spans="1:3" x14ac:dyDescent="0.25">
      <c r="A45" s="45" t="s">
        <v>17</v>
      </c>
      <c r="B45" s="51">
        <v>42874</v>
      </c>
      <c r="C45" s="63">
        <v>190</v>
      </c>
    </row>
    <row r="46" spans="1:3" x14ac:dyDescent="0.25">
      <c r="A46" s="45" t="s">
        <v>17</v>
      </c>
      <c r="B46" s="51">
        <v>42888</v>
      </c>
      <c r="C46" s="63">
        <v>190</v>
      </c>
    </row>
    <row r="47" spans="1:3" x14ac:dyDescent="0.25">
      <c r="A47" s="45" t="s">
        <v>17</v>
      </c>
      <c r="B47" s="51">
        <v>42902</v>
      </c>
      <c r="C47" s="63">
        <v>190</v>
      </c>
    </row>
    <row r="48" spans="1:3" x14ac:dyDescent="0.25">
      <c r="A48" s="46" t="s">
        <v>23</v>
      </c>
      <c r="B48" s="51">
        <v>42905</v>
      </c>
      <c r="C48" s="63">
        <v>2000</v>
      </c>
    </row>
    <row r="49" spans="1:3" x14ac:dyDescent="0.25">
      <c r="A49" s="46" t="s">
        <v>23</v>
      </c>
      <c r="B49" s="51">
        <v>42915</v>
      </c>
      <c r="C49" s="63">
        <v>500</v>
      </c>
    </row>
    <row r="50" spans="1:3" x14ac:dyDescent="0.25">
      <c r="A50" s="45" t="s">
        <v>17</v>
      </c>
      <c r="B50" s="51">
        <v>42916</v>
      </c>
      <c r="C50" s="63">
        <v>90</v>
      </c>
    </row>
    <row r="51" spans="1:3" x14ac:dyDescent="0.25">
      <c r="A51" s="45"/>
      <c r="B51" s="52"/>
      <c r="C51" s="64"/>
    </row>
    <row r="52" spans="1:3" x14ac:dyDescent="0.25">
      <c r="A52" s="45"/>
      <c r="B52" s="52"/>
      <c r="C52" s="64"/>
    </row>
    <row r="53" spans="1:3" ht="15.75" thickBot="1" x14ac:dyDescent="0.3">
      <c r="A53" s="50"/>
      <c r="B53" s="53"/>
      <c r="C53" s="65"/>
    </row>
    <row r="54" spans="1:3" ht="15.75" thickBot="1" x14ac:dyDescent="0.3">
      <c r="A54" s="47" t="s">
        <v>24</v>
      </c>
      <c r="B54" s="48">
        <f>B55</f>
        <v>42916</v>
      </c>
      <c r="C54" s="66">
        <f>-(C55+C56)</f>
        <v>-299106.07</v>
      </c>
    </row>
    <row r="55" spans="1:3" ht="15.75" thickBot="1" x14ac:dyDescent="0.3">
      <c r="A55" s="47" t="s">
        <v>25</v>
      </c>
      <c r="B55" s="67">
        <v>42916</v>
      </c>
      <c r="C55" s="60">
        <v>289845</v>
      </c>
    </row>
    <row r="56" spans="1:3" ht="15.75" thickBot="1" x14ac:dyDescent="0.3">
      <c r="A56" s="49" t="s">
        <v>26</v>
      </c>
      <c r="B56" s="61"/>
      <c r="C56" s="58">
        <v>9261.07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Simple Portfolio</vt:lpstr>
      <vt:lpstr>2. Portfolio-In_Outflow Approx</vt:lpstr>
      <vt:lpstr>3. Portfolio-IRR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Connor</dc:creator>
  <cp:keywords/>
  <dc:description/>
  <cp:lastModifiedBy>Greg Connor</cp:lastModifiedBy>
  <cp:revision/>
  <dcterms:created xsi:type="dcterms:W3CDTF">2017-09-15T13:32:46Z</dcterms:created>
  <dcterms:modified xsi:type="dcterms:W3CDTF">2017-10-20T13:54:38Z</dcterms:modified>
  <cp:category/>
  <cp:contentStatus/>
</cp:coreProperties>
</file>